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ĂM 2026\GIẢI PHÓNG MẶT BẰNG\MN LƯƠNG PHONG 1\PHÊ DUYỆT ĐỢT 3\"/>
    </mc:Choice>
  </mc:AlternateContent>
  <bookViews>
    <workbookView xWindow="480" yWindow="110" windowWidth="11480" windowHeight="6990"/>
  </bookViews>
  <sheets>
    <sheet name="văn" sheetId="4" r:id="rId1"/>
    <sheet name="Sheet2" sheetId="2" r:id="rId2"/>
    <sheet name="Sheet3" sheetId="3" r:id="rId3"/>
  </sheets>
  <calcPr calcId="162913"/>
</workbook>
</file>

<file path=xl/calcChain.xml><?xml version="1.0" encoding="utf-8"?>
<calcChain xmlns="http://schemas.openxmlformats.org/spreadsheetml/2006/main">
  <c r="S8" i="4" l="1"/>
  <c r="S10" i="4" s="1"/>
  <c r="L9" i="4"/>
  <c r="P9" i="4" s="1"/>
  <c r="L8" i="4"/>
  <c r="P8" i="4" s="1"/>
  <c r="T8" i="4" s="1"/>
  <c r="F10" i="4"/>
  <c r="H8" i="4"/>
  <c r="H10" i="4" s="1"/>
  <c r="P10" i="4" l="1"/>
</calcChain>
</file>

<file path=xl/sharedStrings.xml><?xml version="1.0" encoding="utf-8"?>
<sst xmlns="http://schemas.openxmlformats.org/spreadsheetml/2006/main" count="42" uniqueCount="39">
  <si>
    <t>STT</t>
  </si>
  <si>
    <t>Họ và tên chủ hộ sử dụng đất</t>
  </si>
  <si>
    <t>Số thửa</t>
  </si>
  <si>
    <t>Tờ BĐ</t>
  </si>
  <si>
    <t>Loại đất</t>
  </si>
  <si>
    <t>Hạng mục</t>
  </si>
  <si>
    <t>A</t>
  </si>
  <si>
    <t>B</t>
  </si>
  <si>
    <t>D</t>
  </si>
  <si>
    <t>E</t>
  </si>
  <si>
    <t>TỔNG</t>
  </si>
  <si>
    <t>Địa điểm thực hiện dự án: thôn Đông, xã Hiệp Hòa</t>
  </si>
  <si>
    <t>Diện tích thu hồi (m²)</t>
  </si>
  <si>
    <t>Diện tích còn lại (m²)</t>
  </si>
  <si>
    <t>Diện tích thửa đất (m²)</t>
  </si>
  <si>
    <t>C</t>
  </si>
  <si>
    <t>Đơn vị tính</t>
  </si>
  <si>
    <t>Nguyễn Khắc Văn</t>
  </si>
  <si>
    <t>LUC</t>
  </si>
  <si>
    <t>Số lượng/Khối lượng</t>
  </si>
  <si>
    <t>Khối xây tường gạch cay bê tông (gạch papanh xi măng), vữa tam hợp mác 50 (đã bao gồm móng; không bao gồm trát, sơn hoặc vôi ve): Tường cay 150mm, kích thước 17,9m x 0,85m</t>
  </si>
  <si>
    <t>m³</t>
  </si>
  <si>
    <t>Kinh phí bồi thường 
(đồng)</t>
  </si>
  <si>
    <t>Đơn giá</t>
  </si>
  <si>
    <t>Mục áp giá</t>
  </si>
  <si>
    <t>Nguồn gốc đất</t>
  </si>
  <si>
    <t>Đất công ích</t>
  </si>
  <si>
    <t>Thành tiền</t>
  </si>
  <si>
    <t>Mức hỗ trợ</t>
  </si>
  <si>
    <t>Đơn giá (đồng/m²)</t>
  </si>
  <si>
    <t>Mức hỗ trợ khác</t>
  </si>
  <si>
    <t>Hỗ trợ tài sản trên đất</t>
  </si>
  <si>
    <t>3=1-2</t>
  </si>
  <si>
    <t xml:space="preserve">Đơn giá bồi thường theo Quyết định số 22/2026/QĐ-UBND ngày 07/04/2026  của UBND tỉnh </t>
  </si>
  <si>
    <t>Khối xây tường gạch đất nung, vữa XM mác 50  (đã bao gồm móng; không bao gồm trát, không bao gồm trát, sơn hoặc vôi ve): tường xây gạch chỉ 110mm, kích thước 30m x 1,3 m, không trát.</t>
  </si>
  <si>
    <t>STT 52</t>
  </si>
  <si>
    <t>STT 46</t>
  </si>
  <si>
    <t>BIỂU 02: PHƯƠNG ÁN HỖ TRỢ TÀI SẢN LÀ CÔNG TRÌNH TRÊN ĐẤT KHI NHÀ NƯỚC THU HỒI ĐỂ THỰC HIỆN DỰ ÁN TRƯỜNG MẦM NON LƯƠNG PHONG SỐ 1, HUYỆN HIỆP HÒA</t>
  </si>
  <si>
    <t>(Kèm theo Quyết định số      /QĐ-UBND ngày       tháng 6 năm 2026 của Chủ tịch UBND xã Hiệp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</si>
</sst>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_-;\-* #,##0.00\ _₫_-;_-* &quot;-&quot;??\ _₫_-;_-@_-"/>
    <numFmt numFmtId="166" formatCode="_-* #,##0\ _₫_-;\-* #,##0\ _₫_-;_-* &quot;-&quot;??\ _₫_-;_-@_-"/>
  </numFmts>
  <fonts count="12" x14ac:knownFonts="1">
    <font>
      <sz val="11"/>
      <color theme="1"/>
      <name val="Calibri"/>
      <family val="2"/>
      <scheme val="minor"/>
    </font>
    <font>
      <sz val="10"/>
      <name val="Arial"/>
      <family val="2"/>
    </font>
    <font>
      <sz val="11"/>
      <color theme="1"/>
      <name val="Times New Roman"/>
      <family val="1"/>
    </font>
    <font>
      <b/>
      <sz val="11"/>
      <name val="Times New Roman"/>
      <family val="1"/>
    </font>
    <font>
      <b/>
      <sz val="13"/>
      <name val="Times New Roman"/>
      <family val="1"/>
    </font>
    <font>
      <sz val="14"/>
      <name val="Times New Roman"/>
      <family val="1"/>
    </font>
    <font>
      <b/>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b/>
      <sz val="12"/>
      <color theme="1"/>
      <name val="Times New Roman"/>
      <family val="1"/>
    </font>
    <font>
      <b/>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1" fillId="0" borderId="0"/>
    <xf numFmtId="9" fontId="9" fillId="0" borderId="0" applyFont="0" applyFill="0" applyBorder="0" applyAlignment="0" applyProtection="0"/>
    <xf numFmtId="0" fontId="2" fillId="0" borderId="0"/>
    <xf numFmtId="165" fontId="2" fillId="0" borderId="0" applyFont="0" applyFill="0" applyBorder="0" applyAlignment="0" applyProtection="0"/>
  </cellStyleXfs>
  <cellXfs count="52">
    <xf numFmtId="0" fontId="0" fillId="0" borderId="0" xfId="0"/>
    <xf numFmtId="16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xf numFmtId="0" fontId="8" fillId="0" borderId="0" xfId="0" applyFont="1"/>
    <xf numFmtId="3" fontId="5" fillId="0" borderId="1" xfId="0" applyNumberFormat="1" applyFont="1" applyBorder="1" applyAlignment="1">
      <alignment horizontal="center" vertical="center" wrapText="1"/>
    </xf>
    <xf numFmtId="166" fontId="10" fillId="0" borderId="1" xfId="4" applyNumberFormat="1" applyFont="1" applyFill="1" applyBorder="1" applyAlignment="1">
      <alignment horizontal="center" vertical="center" wrapText="1"/>
    </xf>
    <xf numFmtId="0" fontId="10" fillId="0" borderId="1" xfId="3" applyFont="1" applyBorder="1" applyAlignment="1">
      <alignment horizontal="center" vertical="center" wrapText="1"/>
    </xf>
    <xf numFmtId="0" fontId="2" fillId="0" borderId="1" xfId="0" applyFont="1" applyBorder="1"/>
    <xf numFmtId="3" fontId="5" fillId="0" borderId="1" xfId="0" applyNumberFormat="1" applyFont="1" applyBorder="1" applyAlignment="1">
      <alignment horizontal="left"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164" fontId="5" fillId="0" borderId="2"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6" fillId="0" borderId="0" xfId="0" applyFont="1" applyAlignment="1">
      <alignment horizontal="center" vertical="center"/>
    </xf>
    <xf numFmtId="0" fontId="7" fillId="0" borderId="7" xfId="0"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1" applyFont="1" applyBorder="1" applyAlignment="1">
      <alignment horizontal="center" vertical="center" wrapText="1"/>
    </xf>
    <xf numFmtId="3" fontId="5" fillId="0" borderId="2"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9" fontId="5" fillId="0" borderId="2" xfId="2" applyFont="1" applyBorder="1" applyAlignment="1">
      <alignment horizontal="center" vertical="center" wrapText="1"/>
    </xf>
    <xf numFmtId="9" fontId="5" fillId="0" borderId="5" xfId="2" applyFont="1" applyBorder="1" applyAlignment="1">
      <alignment horizontal="center" vertical="center" wrapText="1"/>
    </xf>
    <xf numFmtId="0" fontId="10" fillId="0" borderId="1" xfId="3" applyFont="1" applyBorder="1" applyAlignment="1">
      <alignment horizontal="center" vertical="center" wrapText="1"/>
    </xf>
    <xf numFmtId="3" fontId="6" fillId="0" borderId="2" xfId="0" applyNumberFormat="1" applyFont="1" applyBorder="1" applyAlignment="1">
      <alignment horizontal="center" vertical="center"/>
    </xf>
    <xf numFmtId="0" fontId="6"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2"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5" xfId="3" applyFont="1" applyBorder="1" applyAlignment="1">
      <alignment horizontal="center" vertical="center" wrapText="1"/>
    </xf>
  </cellXfs>
  <cellStyles count="5">
    <cellStyle name="Comma 7" xfId="4"/>
    <cellStyle name="Normal" xfId="0" builtinId="0"/>
    <cellStyle name="Normal 2" xfId="1"/>
    <cellStyle name="Normal 6"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zoomScale="60" zoomScaleNormal="60" workbookViewId="0">
      <selection activeCell="A4" sqref="A4:A6"/>
    </sheetView>
  </sheetViews>
  <sheetFormatPr defaultColWidth="9.1796875" defaultRowHeight="14" x14ac:dyDescent="0.3"/>
  <cols>
    <col min="1" max="1" width="7.7265625" style="4" customWidth="1"/>
    <col min="2" max="2" width="22.26953125" style="4" customWidth="1"/>
    <col min="3" max="5" width="9.1796875" style="4"/>
    <col min="6" max="6" width="10.54296875" style="4" customWidth="1"/>
    <col min="7" max="8" width="9.1796875" style="4"/>
    <col min="9" max="9" width="13" style="4" customWidth="1"/>
    <col min="10" max="10" width="33.453125" style="4" customWidth="1"/>
    <col min="11" max="11" width="11.81640625" style="4" customWidth="1"/>
    <col min="12" max="12" width="9.7265625" style="4" customWidth="1"/>
    <col min="13" max="14" width="14.81640625" style="4" customWidth="1"/>
    <col min="15" max="15" width="13.26953125" style="4" customWidth="1"/>
    <col min="16" max="16" width="15.81640625" style="4" customWidth="1"/>
    <col min="17" max="18" width="13.26953125" style="4" customWidth="1"/>
    <col min="19" max="19" width="17.54296875" style="4" customWidth="1"/>
    <col min="20" max="20" width="19.54296875" style="4" customWidth="1"/>
    <col min="21" max="16384" width="9.1796875" style="4"/>
  </cols>
  <sheetData>
    <row r="1" spans="1:20" ht="26.25" customHeight="1" x14ac:dyDescent="0.3">
      <c r="A1" s="29" t="s">
        <v>37</v>
      </c>
      <c r="B1" s="29"/>
      <c r="C1" s="29"/>
      <c r="D1" s="29"/>
      <c r="E1" s="29"/>
      <c r="F1" s="29"/>
      <c r="G1" s="29"/>
      <c r="H1" s="29"/>
      <c r="I1" s="29"/>
      <c r="J1" s="29"/>
      <c r="K1" s="29"/>
      <c r="L1" s="29"/>
      <c r="M1" s="29"/>
      <c r="N1" s="29"/>
      <c r="O1" s="29"/>
      <c r="P1" s="29"/>
      <c r="Q1" s="29"/>
      <c r="R1" s="29"/>
      <c r="S1" s="29"/>
      <c r="T1" s="29"/>
    </row>
    <row r="2" spans="1:20" ht="26.25" customHeight="1" x14ac:dyDescent="0.3">
      <c r="A2" s="29" t="s">
        <v>11</v>
      </c>
      <c r="B2" s="29"/>
      <c r="C2" s="29"/>
      <c r="D2" s="29"/>
      <c r="E2" s="29"/>
      <c r="F2" s="29"/>
      <c r="G2" s="29"/>
      <c r="H2" s="29"/>
      <c r="I2" s="29"/>
      <c r="J2" s="29"/>
      <c r="K2" s="29"/>
      <c r="L2" s="29"/>
      <c r="M2" s="29"/>
      <c r="N2" s="29"/>
      <c r="O2" s="29"/>
      <c r="P2" s="29"/>
      <c r="Q2" s="29"/>
      <c r="R2" s="29"/>
      <c r="S2" s="29"/>
      <c r="T2" s="29"/>
    </row>
    <row r="3" spans="1:20" ht="26.25" customHeight="1" x14ac:dyDescent="0.3">
      <c r="A3" s="30" t="s">
        <v>38</v>
      </c>
      <c r="B3" s="30"/>
      <c r="C3" s="30"/>
      <c r="D3" s="30"/>
      <c r="E3" s="30"/>
      <c r="F3" s="30"/>
      <c r="G3" s="30"/>
      <c r="H3" s="30"/>
      <c r="I3" s="30"/>
      <c r="J3" s="30"/>
      <c r="K3" s="30"/>
      <c r="L3" s="30"/>
      <c r="M3" s="30"/>
      <c r="N3" s="30"/>
      <c r="O3" s="30"/>
      <c r="P3" s="30"/>
      <c r="Q3" s="30"/>
      <c r="R3" s="30"/>
      <c r="S3" s="30"/>
      <c r="T3" s="30"/>
    </row>
    <row r="4" spans="1:20" ht="35.25" customHeight="1" x14ac:dyDescent="0.3">
      <c r="A4" s="24" t="s">
        <v>0</v>
      </c>
      <c r="B4" s="24" t="s">
        <v>1</v>
      </c>
      <c r="C4" s="24" t="s">
        <v>2</v>
      </c>
      <c r="D4" s="24" t="s">
        <v>3</v>
      </c>
      <c r="E4" s="24" t="s">
        <v>4</v>
      </c>
      <c r="F4" s="24" t="s">
        <v>14</v>
      </c>
      <c r="G4" s="24" t="s">
        <v>12</v>
      </c>
      <c r="H4" s="24" t="s">
        <v>13</v>
      </c>
      <c r="I4" s="24" t="s">
        <v>25</v>
      </c>
      <c r="J4" s="37" t="s">
        <v>31</v>
      </c>
      <c r="K4" s="38"/>
      <c r="L4" s="38"/>
      <c r="M4" s="38"/>
      <c r="N4" s="38"/>
      <c r="O4" s="38"/>
      <c r="P4" s="38"/>
      <c r="Q4" s="39" t="s">
        <v>30</v>
      </c>
      <c r="R4" s="39"/>
      <c r="S4" s="39"/>
      <c r="T4" s="49" t="s">
        <v>22</v>
      </c>
    </row>
    <row r="5" spans="1:20" ht="98.25" customHeight="1" x14ac:dyDescent="0.3">
      <c r="A5" s="25"/>
      <c r="B5" s="25"/>
      <c r="C5" s="25"/>
      <c r="D5" s="25"/>
      <c r="E5" s="25"/>
      <c r="F5" s="25"/>
      <c r="G5" s="25"/>
      <c r="H5" s="25"/>
      <c r="I5" s="25"/>
      <c r="J5" s="47" t="s">
        <v>5</v>
      </c>
      <c r="K5" s="47" t="s">
        <v>16</v>
      </c>
      <c r="L5" s="47" t="s">
        <v>19</v>
      </c>
      <c r="M5" s="44" t="s">
        <v>33</v>
      </c>
      <c r="N5" s="44"/>
      <c r="O5" s="44" t="s">
        <v>28</v>
      </c>
      <c r="P5" s="44" t="s">
        <v>27</v>
      </c>
      <c r="Q5" s="24" t="s">
        <v>29</v>
      </c>
      <c r="R5" s="24" t="s">
        <v>28</v>
      </c>
      <c r="S5" s="24" t="s">
        <v>27</v>
      </c>
      <c r="T5" s="50"/>
    </row>
    <row r="6" spans="1:20" ht="49.5" customHeight="1" x14ac:dyDescent="0.3">
      <c r="A6" s="26"/>
      <c r="B6" s="26"/>
      <c r="C6" s="26"/>
      <c r="D6" s="26"/>
      <c r="E6" s="26"/>
      <c r="F6" s="26"/>
      <c r="G6" s="26"/>
      <c r="H6" s="26"/>
      <c r="I6" s="26"/>
      <c r="J6" s="48"/>
      <c r="K6" s="48"/>
      <c r="L6" s="48"/>
      <c r="M6" s="12" t="s">
        <v>24</v>
      </c>
      <c r="N6" s="11" t="s">
        <v>23</v>
      </c>
      <c r="O6" s="44"/>
      <c r="P6" s="44"/>
      <c r="Q6" s="26"/>
      <c r="R6" s="26"/>
      <c r="S6" s="26"/>
      <c r="T6" s="51"/>
    </row>
    <row r="7" spans="1:20" ht="33" customHeight="1" x14ac:dyDescent="0.3">
      <c r="A7" s="6" t="s">
        <v>6</v>
      </c>
      <c r="B7" s="6" t="s">
        <v>7</v>
      </c>
      <c r="C7" s="6" t="s">
        <v>15</v>
      </c>
      <c r="D7" s="6" t="s">
        <v>8</v>
      </c>
      <c r="E7" s="6" t="s">
        <v>9</v>
      </c>
      <c r="F7" s="6">
        <v>1</v>
      </c>
      <c r="G7" s="6">
        <v>2</v>
      </c>
      <c r="H7" s="6" t="s">
        <v>32</v>
      </c>
      <c r="I7" s="6">
        <v>4</v>
      </c>
      <c r="J7" s="3">
        <v>5</v>
      </c>
      <c r="K7" s="3">
        <v>6</v>
      </c>
      <c r="L7" s="5">
        <v>7</v>
      </c>
      <c r="M7" s="5">
        <v>8</v>
      </c>
      <c r="N7" s="5">
        <v>9</v>
      </c>
      <c r="O7" s="5">
        <v>10</v>
      </c>
      <c r="P7" s="5">
        <v>11</v>
      </c>
      <c r="Q7" s="6">
        <v>12</v>
      </c>
      <c r="R7" s="6">
        <v>13</v>
      </c>
      <c r="S7" s="6">
        <v>14</v>
      </c>
      <c r="T7" s="6">
        <v>15</v>
      </c>
    </row>
    <row r="8" spans="1:20" ht="167.25" customHeight="1" x14ac:dyDescent="0.3">
      <c r="A8" s="31">
        <v>1</v>
      </c>
      <c r="B8" s="33" t="s">
        <v>17</v>
      </c>
      <c r="C8" s="35">
        <v>85</v>
      </c>
      <c r="D8" s="35">
        <v>58</v>
      </c>
      <c r="E8" s="35" t="s">
        <v>18</v>
      </c>
      <c r="F8" s="22">
        <v>1003</v>
      </c>
      <c r="G8" s="22">
        <v>237</v>
      </c>
      <c r="H8" s="27">
        <f>F8-G8</f>
        <v>766</v>
      </c>
      <c r="I8" s="27" t="s">
        <v>26</v>
      </c>
      <c r="J8" s="14" t="s">
        <v>34</v>
      </c>
      <c r="K8" s="10" t="s">
        <v>21</v>
      </c>
      <c r="L8" s="15">
        <f>30*1.3*0.11</f>
        <v>4.29</v>
      </c>
      <c r="M8" s="16" t="s">
        <v>36</v>
      </c>
      <c r="N8" s="17">
        <v>2006000</v>
      </c>
      <c r="O8" s="18">
        <v>0.5</v>
      </c>
      <c r="P8" s="17">
        <f>ROUND(L8*N8*O8,-3)</f>
        <v>4303000</v>
      </c>
      <c r="Q8" s="40">
        <v>80000</v>
      </c>
      <c r="R8" s="42">
        <v>1</v>
      </c>
      <c r="S8" s="40">
        <f>G8*Q8*R8</f>
        <v>18960000</v>
      </c>
      <c r="T8" s="45">
        <f>P8+P9+S8</f>
        <v>24998000</v>
      </c>
    </row>
    <row r="9" spans="1:20" ht="150.75" customHeight="1" x14ac:dyDescent="0.3">
      <c r="A9" s="32"/>
      <c r="B9" s="34"/>
      <c r="C9" s="36"/>
      <c r="D9" s="36"/>
      <c r="E9" s="36"/>
      <c r="F9" s="23"/>
      <c r="G9" s="23"/>
      <c r="H9" s="28"/>
      <c r="I9" s="28"/>
      <c r="J9" s="14" t="s">
        <v>20</v>
      </c>
      <c r="K9" s="10" t="s">
        <v>21</v>
      </c>
      <c r="L9" s="19">
        <f>17.9*0.85*0.15</f>
        <v>2.2822499999999994</v>
      </c>
      <c r="M9" s="16" t="s">
        <v>35</v>
      </c>
      <c r="N9" s="17">
        <v>1520000</v>
      </c>
      <c r="O9" s="18">
        <v>0.5</v>
      </c>
      <c r="P9" s="17">
        <f>ROUND(L9*N9*O9,-3)</f>
        <v>1735000</v>
      </c>
      <c r="Q9" s="41"/>
      <c r="R9" s="43"/>
      <c r="S9" s="41"/>
      <c r="T9" s="46"/>
    </row>
    <row r="10" spans="1:20" ht="29.25" customHeight="1" x14ac:dyDescent="0.3">
      <c r="A10" s="21" t="s">
        <v>10</v>
      </c>
      <c r="B10" s="21"/>
      <c r="C10" s="7"/>
      <c r="D10" s="7"/>
      <c r="E10" s="1"/>
      <c r="F10" s="1">
        <f>F8</f>
        <v>1003</v>
      </c>
      <c r="G10" s="1"/>
      <c r="H10" s="1">
        <f>H8</f>
        <v>766</v>
      </c>
      <c r="I10" s="1"/>
      <c r="J10" s="2"/>
      <c r="K10" s="2"/>
      <c r="L10" s="2"/>
      <c r="M10" s="2"/>
      <c r="N10" s="13"/>
      <c r="O10" s="13"/>
      <c r="P10" s="20">
        <f>SUM(P8:P9)</f>
        <v>6038000</v>
      </c>
      <c r="Q10" s="13"/>
      <c r="R10" s="13"/>
      <c r="S10" s="20">
        <f>SUM(S8)</f>
        <v>18960000</v>
      </c>
      <c r="T10" s="13"/>
    </row>
    <row r="12" spans="1:20" s="8" customFormat="1" ht="18" customHeight="1" x14ac:dyDescent="0.35"/>
    <row r="13" spans="1:20" s="9" customFormat="1" ht="18" customHeight="1" x14ac:dyDescent="0.4"/>
    <row r="14" spans="1:20" s="9" customFormat="1" ht="18" customHeight="1" x14ac:dyDescent="0.4"/>
    <row r="15" spans="1:20" s="9" customFormat="1" ht="18" customHeight="1" x14ac:dyDescent="0.4"/>
  </sheetData>
  <mergeCells count="38">
    <mergeCell ref="O5:O6"/>
    <mergeCell ref="P5:P6"/>
    <mergeCell ref="T8:T9"/>
    <mergeCell ref="J5:J6"/>
    <mergeCell ref="K5:K6"/>
    <mergeCell ref="L5:L6"/>
    <mergeCell ref="Q5:Q6"/>
    <mergeCell ref="R5:R6"/>
    <mergeCell ref="S5:S6"/>
    <mergeCell ref="T4:T6"/>
    <mergeCell ref="A1:T1"/>
    <mergeCell ref="A2:T2"/>
    <mergeCell ref="A3:T3"/>
    <mergeCell ref="A8:A9"/>
    <mergeCell ref="B8:B9"/>
    <mergeCell ref="C8:C9"/>
    <mergeCell ref="D8:D9"/>
    <mergeCell ref="E8:E9"/>
    <mergeCell ref="J4:P4"/>
    <mergeCell ref="I4:I6"/>
    <mergeCell ref="I8:I9"/>
    <mergeCell ref="Q4:S4"/>
    <mergeCell ref="Q8:Q9"/>
    <mergeCell ref="R8:R9"/>
    <mergeCell ref="S8:S9"/>
    <mergeCell ref="M5:N5"/>
    <mergeCell ref="A10:B10"/>
    <mergeCell ref="F8:F9"/>
    <mergeCell ref="G8:G9"/>
    <mergeCell ref="H4:H6"/>
    <mergeCell ref="A4:A6"/>
    <mergeCell ref="B4:B6"/>
    <mergeCell ref="C4:C6"/>
    <mergeCell ref="D4:D6"/>
    <mergeCell ref="E4:E6"/>
    <mergeCell ref="F4:F6"/>
    <mergeCell ref="G4:G6"/>
    <mergeCell ref="H8:H9"/>
  </mergeCells>
  <pageMargins left="0.51181102362204722" right="0" top="0.74803149606299213" bottom="0.74803149606299213" header="0.31496062992125984" footer="0.31496062992125984"/>
  <pageSetup paperSize="9"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văn</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dc:creator>
  <cp:lastModifiedBy>Admin</cp:lastModifiedBy>
  <cp:lastPrinted>2026-06-19T03:21:37Z</cp:lastPrinted>
  <dcterms:created xsi:type="dcterms:W3CDTF">2026-06-12T07:31:27Z</dcterms:created>
  <dcterms:modified xsi:type="dcterms:W3CDTF">2026-06-19T10:14:27Z</dcterms:modified>
</cp:coreProperties>
</file>