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2026\GIẢI PHÓNG MẶT BẰNG\MN LƯƠNG PHONG 1\PHÊ DUYỆT ĐỢT 3\"/>
    </mc:Choice>
  </mc:AlternateContent>
  <bookViews>
    <workbookView xWindow="480" yWindow="110" windowWidth="11480" windowHeight="6990"/>
  </bookViews>
  <sheets>
    <sheet name="Cường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F19" i="1" l="1"/>
  <c r="I19" i="1"/>
  <c r="H19" i="1"/>
  <c r="Y15" i="1" l="1"/>
  <c r="Y16" i="1"/>
  <c r="Y17" i="1"/>
  <c r="Y18" i="1"/>
  <c r="Y13" i="1"/>
  <c r="Y14" i="1"/>
  <c r="Y12" i="1"/>
  <c r="Y11" i="1"/>
  <c r="Y10" i="1"/>
  <c r="Y9" i="1"/>
  <c r="Y8" i="1"/>
  <c r="Y7" i="1"/>
  <c r="Y19" i="1" l="1"/>
  <c r="S19" i="1"/>
  <c r="Q19" i="1"/>
  <c r="L19" i="1"/>
  <c r="G7" i="1" l="1"/>
  <c r="J7" i="1" s="1"/>
  <c r="J19" i="1" s="1"/>
</calcChain>
</file>

<file path=xl/sharedStrings.xml><?xml version="1.0" encoding="utf-8"?>
<sst xmlns="http://schemas.openxmlformats.org/spreadsheetml/2006/main" count="68" uniqueCount="52">
  <si>
    <t>STT</t>
  </si>
  <si>
    <t>Họ và tên chủ hộ sử dụng đất</t>
  </si>
  <si>
    <t>Số thửa</t>
  </si>
  <si>
    <t>Tờ BĐ</t>
  </si>
  <si>
    <t>Loại đất</t>
  </si>
  <si>
    <t>Trong đó:</t>
  </si>
  <si>
    <t>Hạng mục cây cối trên đất theo hiện trạng</t>
  </si>
  <si>
    <t>Tỷ lệ hỗ trợ trồng trên đất nông nghiệp (%)</t>
  </si>
  <si>
    <t>Đúng mật độ quy định hoặc vượt mật độ dưới 100%</t>
  </si>
  <si>
    <t>Vượt mật độ từ 100% đến dưới 200%</t>
  </si>
  <si>
    <t>Vượt mật độ từ 200% đến dưới 300%</t>
  </si>
  <si>
    <t>Vượt mật độ từ 300% trở lên</t>
  </si>
  <si>
    <t>Hạng mục</t>
  </si>
  <si>
    <t>Số lượng</t>
  </si>
  <si>
    <t xml:space="preserve">Số lượng </t>
  </si>
  <si>
    <t>Tỷ lệ bồi thường</t>
  </si>
  <si>
    <t>A</t>
  </si>
  <si>
    <t>B</t>
  </si>
  <si>
    <t>D</t>
  </si>
  <si>
    <t>E</t>
  </si>
  <si>
    <t>TỔNG</t>
  </si>
  <si>
    <t>Địa điểm thực hiện dự án: thôn Đông, xã Hiệp Hòa</t>
  </si>
  <si>
    <t>Diện tích thu hồi (m²)</t>
  </si>
  <si>
    <t>Diện tích thu hồi để thực hiện dự án (m²)</t>
  </si>
  <si>
    <t>Diện tích còn lại (m²)</t>
  </si>
  <si>
    <t>Diện tích thửa đất (m²)</t>
  </si>
  <si>
    <t>BHK</t>
  </si>
  <si>
    <t>Đặng Hồng Cường</t>
  </si>
  <si>
    <t>Cây sưa đường kính gốc 12,4 cm</t>
  </si>
  <si>
    <t>Cây sưa đường kính gốc 24,2 cm</t>
  </si>
  <si>
    <r>
      <t xml:space="preserve">Cây bưởi có đường kính gốc 6cm </t>
    </r>
    <r>
      <rPr>
        <sz val="13"/>
        <rFont val="Calibri"/>
        <family val="2"/>
      </rPr>
      <t>≤ Ф ˂10cm</t>
    </r>
  </si>
  <si>
    <r>
      <t xml:space="preserve">Cây bưởi có đường kính gốc 10cm </t>
    </r>
    <r>
      <rPr>
        <sz val="13"/>
        <rFont val="Calibri"/>
        <family val="2"/>
      </rPr>
      <t>≤ Ф</t>
    </r>
    <r>
      <rPr>
        <sz val="13"/>
        <rFont val="Times New Roman"/>
        <family val="1"/>
      </rPr>
      <t xml:space="preserve"> </t>
    </r>
    <r>
      <rPr>
        <sz val="13"/>
        <rFont val="Calibri"/>
        <family val="2"/>
      </rPr>
      <t xml:space="preserve">˂ </t>
    </r>
    <r>
      <rPr>
        <sz val="13"/>
        <rFont val="Times New Roman"/>
        <family val="1"/>
      </rPr>
      <t>14cm</t>
    </r>
  </si>
  <si>
    <r>
      <t xml:space="preserve">Cây bưởi có đường kính gốc 14cm </t>
    </r>
    <r>
      <rPr>
        <sz val="13"/>
        <rFont val="Calibri"/>
        <family val="2"/>
      </rPr>
      <t>≤ Ф</t>
    </r>
    <r>
      <rPr>
        <sz val="13"/>
        <rFont val="Times New Roman"/>
        <family val="1"/>
      </rPr>
      <t xml:space="preserve"> </t>
    </r>
    <r>
      <rPr>
        <sz val="13"/>
        <rFont val="Calibri"/>
        <family val="2"/>
      </rPr>
      <t xml:space="preserve">˂ </t>
    </r>
    <r>
      <rPr>
        <sz val="13"/>
        <rFont val="Times New Roman"/>
        <family val="1"/>
      </rPr>
      <t>18cm</t>
    </r>
  </si>
  <si>
    <t>Cây mít có đường kính gốc 14cm</t>
  </si>
  <si>
    <r>
      <t xml:space="preserve">Cây núc nác có đường kính gốc </t>
    </r>
    <r>
      <rPr>
        <sz val="13"/>
        <rFont val="Calibri"/>
        <family val="2"/>
      </rPr>
      <t>Ф≥ 10cm</t>
    </r>
  </si>
  <si>
    <t>Xoan đường kính gốc 10,5cm</t>
  </si>
  <si>
    <t>Trám trắng có đường kính gốc 7,3cm</t>
  </si>
  <si>
    <t>Chùm ngây có đường kính gốc 11,5cm</t>
  </si>
  <si>
    <t>C</t>
  </si>
  <si>
    <t>2=3+4</t>
  </si>
  <si>
    <t>5=1-2</t>
  </si>
  <si>
    <t>Đơn vị tính</t>
  </si>
  <si>
    <t>cây</t>
  </si>
  <si>
    <t>Đơn giá bồi thường đối với cây lâm nghiệp đến thời kỳ khai thác (đồng/cây)</t>
  </si>
  <si>
    <t>Đơn giá bồi thường cây lâu năm, cây lâm nghiệp chưa đến thời kỳ khai thác (đồng/cây)</t>
  </si>
  <si>
    <t>Tỷ lệ hỗ trợ</t>
  </si>
  <si>
    <t>Tổng kinh phí hỗ trợ (Đơn giá cây trồng * tỷ lệ hỗ trợ trồng trên đất NN</t>
  </si>
  <si>
    <t>Diện tích thu hồi nhỏ lẻ ngoài dự án (m²)</t>
  </si>
  <si>
    <t>Cây mít có đường kính gốc 21 cm</t>
  </si>
  <si>
    <t>Hồng xiêm có đường kính gốc 4,8 cm</t>
  </si>
  <si>
    <t>BIỂU 01: PHƯƠNG ÁN HỖ TRỢ CÂY TRỒNG TRÊN ĐẤT KHI NHÀ NƯỚC THU HỒI ĐỂ THỰC HIỆN DỰ ÁN TRƯỜNG MẦM NON LƯƠNG PHONG SỐ 1, HUYỆN HIỆP HÒA</t>
  </si>
  <si>
    <t>(Kèm theo Quyết định số      /QĐ-UBND ngày       tháng  6 năm 2026 của Chủ tịch UBND xã Hiệp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</si>
</sst>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\ _₫_-;\-* #,##0.00\ _₫_-;_-* &quot;-&quot;??\ _₫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3"/>
      <name val="Calibri"/>
      <family val="2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">
    <cellStyle name="Comma 7" xfId="3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zoomScale="70" zoomScaleNormal="70" workbookViewId="0">
      <selection activeCell="A4" sqref="A4:A5"/>
    </sheetView>
  </sheetViews>
  <sheetFormatPr defaultColWidth="9.1796875" defaultRowHeight="14" x14ac:dyDescent="0.3"/>
  <cols>
    <col min="1" max="1" width="7.7265625" style="12" customWidth="1"/>
    <col min="2" max="2" width="22.26953125" style="12" customWidth="1"/>
    <col min="3" max="7" width="9.1796875" style="12"/>
    <col min="8" max="8" width="10.453125" style="12" customWidth="1"/>
    <col min="9" max="9" width="10" style="12" customWidth="1"/>
    <col min="10" max="10" width="9.1796875" style="12"/>
    <col min="11" max="11" width="33.453125" style="12" customWidth="1"/>
    <col min="12" max="13" width="9.7265625" style="12" customWidth="1"/>
    <col min="14" max="14" width="13.54296875" style="12" customWidth="1"/>
    <col min="15" max="15" width="13" style="12" customWidth="1"/>
    <col min="16" max="16" width="10.453125" style="12" customWidth="1"/>
    <col min="17" max="20" width="9.1796875" style="12"/>
    <col min="21" max="24" width="0" style="12" hidden="1" customWidth="1"/>
    <col min="25" max="25" width="27.54296875" style="12" customWidth="1"/>
    <col min="26" max="26" width="15.453125" style="12" customWidth="1"/>
    <col min="27" max="16384" width="9.1796875" style="12"/>
  </cols>
  <sheetData>
    <row r="1" spans="1:26" ht="26.25" customHeight="1" x14ac:dyDescent="0.3">
      <c r="A1" s="29" t="s">
        <v>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6" ht="26.25" customHeight="1" x14ac:dyDescent="0.3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6" ht="26.25" customHeight="1" x14ac:dyDescent="0.3">
      <c r="A3" s="20" t="s">
        <v>51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6" ht="64.5" customHeight="1" x14ac:dyDescent="0.3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25</v>
      </c>
      <c r="G4" s="30" t="s">
        <v>22</v>
      </c>
      <c r="H4" s="32" t="s">
        <v>5</v>
      </c>
      <c r="I4" s="33"/>
      <c r="J4" s="27" t="s">
        <v>24</v>
      </c>
      <c r="K4" s="18" t="s">
        <v>6</v>
      </c>
      <c r="L4" s="28"/>
      <c r="M4" s="19"/>
      <c r="N4" s="21" t="s">
        <v>43</v>
      </c>
      <c r="O4" s="23" t="s">
        <v>44</v>
      </c>
      <c r="P4" s="23" t="s">
        <v>7</v>
      </c>
      <c r="Q4" s="18" t="s">
        <v>8</v>
      </c>
      <c r="R4" s="19"/>
      <c r="S4" s="18" t="s">
        <v>9</v>
      </c>
      <c r="T4" s="19"/>
      <c r="U4" s="18" t="s">
        <v>10</v>
      </c>
      <c r="V4" s="19"/>
      <c r="W4" s="18" t="s">
        <v>11</v>
      </c>
      <c r="X4" s="19"/>
      <c r="Y4" s="23" t="s">
        <v>46</v>
      </c>
    </row>
    <row r="5" spans="1:26" ht="118.5" customHeight="1" x14ac:dyDescent="0.3">
      <c r="A5" s="27"/>
      <c r="B5" s="27"/>
      <c r="C5" s="27"/>
      <c r="D5" s="27"/>
      <c r="E5" s="27"/>
      <c r="F5" s="27"/>
      <c r="G5" s="31"/>
      <c r="H5" s="1" t="s">
        <v>23</v>
      </c>
      <c r="I5" s="1" t="s">
        <v>47</v>
      </c>
      <c r="J5" s="27"/>
      <c r="K5" s="8" t="s">
        <v>12</v>
      </c>
      <c r="L5" s="9" t="s">
        <v>13</v>
      </c>
      <c r="M5" s="9" t="s">
        <v>41</v>
      </c>
      <c r="N5" s="22"/>
      <c r="O5" s="23"/>
      <c r="P5" s="23"/>
      <c r="Q5" s="10" t="s">
        <v>14</v>
      </c>
      <c r="R5" s="9" t="s">
        <v>45</v>
      </c>
      <c r="S5" s="10" t="s">
        <v>14</v>
      </c>
      <c r="T5" s="9" t="s">
        <v>45</v>
      </c>
      <c r="U5" s="10" t="s">
        <v>14</v>
      </c>
      <c r="V5" s="9" t="s">
        <v>15</v>
      </c>
      <c r="W5" s="10" t="s">
        <v>14</v>
      </c>
      <c r="X5" s="9" t="s">
        <v>15</v>
      </c>
      <c r="Y5" s="23"/>
    </row>
    <row r="6" spans="1:26" ht="33" customHeight="1" x14ac:dyDescent="0.3">
      <c r="A6" s="1" t="s">
        <v>16</v>
      </c>
      <c r="B6" s="1" t="s">
        <v>17</v>
      </c>
      <c r="C6" s="1" t="s">
        <v>38</v>
      </c>
      <c r="D6" s="1" t="s">
        <v>18</v>
      </c>
      <c r="E6" s="1" t="s">
        <v>19</v>
      </c>
      <c r="F6" s="1">
        <v>1</v>
      </c>
      <c r="G6" s="1" t="s">
        <v>39</v>
      </c>
      <c r="H6" s="1">
        <v>3</v>
      </c>
      <c r="I6" s="1">
        <v>4</v>
      </c>
      <c r="J6" s="1" t="s">
        <v>40</v>
      </c>
      <c r="K6" s="6">
        <v>6</v>
      </c>
      <c r="L6" s="8">
        <v>7</v>
      </c>
      <c r="M6" s="13">
        <v>8</v>
      </c>
      <c r="N6" s="13">
        <v>9</v>
      </c>
      <c r="O6" s="8">
        <v>10</v>
      </c>
      <c r="P6" s="13">
        <v>11</v>
      </c>
      <c r="Q6" s="8">
        <v>12</v>
      </c>
      <c r="R6" s="8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3">
        <v>16</v>
      </c>
    </row>
    <row r="7" spans="1:26" ht="39" customHeight="1" x14ac:dyDescent="0.3">
      <c r="A7" s="36">
        <v>1</v>
      </c>
      <c r="B7" s="37" t="s">
        <v>27</v>
      </c>
      <c r="C7" s="38">
        <v>71</v>
      </c>
      <c r="D7" s="38">
        <v>58</v>
      </c>
      <c r="E7" s="38" t="s">
        <v>26</v>
      </c>
      <c r="F7" s="24">
        <v>113.2</v>
      </c>
      <c r="G7" s="34">
        <f>H7+I7</f>
        <v>113.19999999999999</v>
      </c>
      <c r="H7" s="24">
        <v>82.1</v>
      </c>
      <c r="I7" s="24">
        <v>31.1</v>
      </c>
      <c r="J7" s="25">
        <f>F7-G7</f>
        <v>0</v>
      </c>
      <c r="K7" s="15" t="s">
        <v>29</v>
      </c>
      <c r="L7" s="2">
        <v>1</v>
      </c>
      <c r="M7" s="14" t="s">
        <v>42</v>
      </c>
      <c r="N7" s="7">
        <v>73000</v>
      </c>
      <c r="O7" s="2"/>
      <c r="P7" s="16">
        <v>0.8</v>
      </c>
      <c r="Q7" s="2">
        <v>1</v>
      </c>
      <c r="R7" s="16">
        <v>1</v>
      </c>
      <c r="S7" s="2"/>
      <c r="T7" s="2"/>
      <c r="U7" s="2"/>
      <c r="V7" s="2"/>
      <c r="W7" s="2"/>
      <c r="X7" s="2"/>
      <c r="Y7" s="7">
        <f>ROUND(N7*L7*P7*R7,-3)</f>
        <v>58000</v>
      </c>
    </row>
    <row r="8" spans="1:26" ht="39" customHeight="1" x14ac:dyDescent="0.3">
      <c r="A8" s="36"/>
      <c r="B8" s="37"/>
      <c r="C8" s="38"/>
      <c r="D8" s="38"/>
      <c r="E8" s="38"/>
      <c r="F8" s="24"/>
      <c r="G8" s="35"/>
      <c r="H8" s="24"/>
      <c r="I8" s="24"/>
      <c r="J8" s="25"/>
      <c r="K8" s="15" t="s">
        <v>28</v>
      </c>
      <c r="L8" s="11">
        <v>1</v>
      </c>
      <c r="M8" s="14" t="s">
        <v>42</v>
      </c>
      <c r="N8" s="14"/>
      <c r="O8" s="7">
        <v>1000000</v>
      </c>
      <c r="P8" s="16">
        <v>0.8</v>
      </c>
      <c r="Q8" s="14">
        <v>1</v>
      </c>
      <c r="R8" s="16">
        <v>1</v>
      </c>
      <c r="S8" s="14"/>
      <c r="T8" s="14"/>
      <c r="U8" s="14"/>
      <c r="V8" s="14"/>
      <c r="W8" s="14"/>
      <c r="X8" s="14"/>
      <c r="Y8" s="7">
        <f>ROUND(O8*P8*Q8*R8,-3)</f>
        <v>800000</v>
      </c>
    </row>
    <row r="9" spans="1:26" ht="39" customHeight="1" x14ac:dyDescent="0.3">
      <c r="A9" s="36"/>
      <c r="B9" s="37"/>
      <c r="C9" s="38"/>
      <c r="D9" s="38"/>
      <c r="E9" s="38"/>
      <c r="F9" s="24"/>
      <c r="G9" s="35"/>
      <c r="H9" s="24"/>
      <c r="I9" s="24"/>
      <c r="J9" s="25"/>
      <c r="K9" s="15" t="s">
        <v>32</v>
      </c>
      <c r="L9" s="11">
        <v>2</v>
      </c>
      <c r="M9" s="14" t="s">
        <v>42</v>
      </c>
      <c r="N9" s="14"/>
      <c r="O9" s="7">
        <v>1355000</v>
      </c>
      <c r="P9" s="16">
        <v>0.8</v>
      </c>
      <c r="Q9" s="11">
        <v>2</v>
      </c>
      <c r="R9" s="16">
        <v>1</v>
      </c>
      <c r="S9" s="14"/>
      <c r="T9" s="14"/>
      <c r="U9" s="14"/>
      <c r="V9" s="14"/>
      <c r="W9" s="14"/>
      <c r="X9" s="14"/>
      <c r="Y9" s="7">
        <f>ROUND(O9*P9*Q9*R9,-3)</f>
        <v>2168000</v>
      </c>
    </row>
    <row r="10" spans="1:26" ht="39" customHeight="1" x14ac:dyDescent="0.3">
      <c r="A10" s="36"/>
      <c r="B10" s="37"/>
      <c r="C10" s="38"/>
      <c r="D10" s="38"/>
      <c r="E10" s="38"/>
      <c r="F10" s="24"/>
      <c r="G10" s="35"/>
      <c r="H10" s="24"/>
      <c r="I10" s="24"/>
      <c r="J10" s="25"/>
      <c r="K10" s="15" t="s">
        <v>31</v>
      </c>
      <c r="L10" s="11">
        <v>2</v>
      </c>
      <c r="M10" s="14" t="s">
        <v>42</v>
      </c>
      <c r="N10" s="14"/>
      <c r="O10" s="7">
        <v>965000</v>
      </c>
      <c r="P10" s="16">
        <v>0.8</v>
      </c>
      <c r="Q10" s="11">
        <v>2</v>
      </c>
      <c r="R10" s="16">
        <v>1</v>
      </c>
      <c r="S10" s="11"/>
      <c r="T10" s="11"/>
      <c r="U10" s="11"/>
      <c r="V10" s="11"/>
      <c r="W10" s="11"/>
      <c r="X10" s="11"/>
      <c r="Y10" s="7">
        <f>ROUND(O10*P10*Q10*R10,-3)</f>
        <v>1544000</v>
      </c>
    </row>
    <row r="11" spans="1:26" ht="39" customHeight="1" x14ac:dyDescent="0.3">
      <c r="A11" s="36"/>
      <c r="B11" s="37"/>
      <c r="C11" s="38"/>
      <c r="D11" s="38"/>
      <c r="E11" s="38"/>
      <c r="F11" s="24"/>
      <c r="G11" s="35"/>
      <c r="H11" s="24"/>
      <c r="I11" s="24"/>
      <c r="J11" s="25"/>
      <c r="K11" s="15" t="s">
        <v>30</v>
      </c>
      <c r="L11" s="11">
        <v>4</v>
      </c>
      <c r="M11" s="14" t="s">
        <v>42</v>
      </c>
      <c r="N11" s="14"/>
      <c r="O11" s="7">
        <v>575000</v>
      </c>
      <c r="P11" s="16">
        <v>0.8</v>
      </c>
      <c r="Q11" s="11">
        <v>4</v>
      </c>
      <c r="R11" s="16">
        <v>1</v>
      </c>
      <c r="S11" s="11"/>
      <c r="T11" s="11"/>
      <c r="U11" s="11"/>
      <c r="V11" s="11"/>
      <c r="W11" s="11"/>
      <c r="X11" s="11"/>
      <c r="Y11" s="7">
        <f>ROUND(O11*P11*Q11*R11,-3)</f>
        <v>1840000</v>
      </c>
      <c r="Z11" s="17"/>
    </row>
    <row r="12" spans="1:26" ht="39" customHeight="1" x14ac:dyDescent="0.3">
      <c r="A12" s="36"/>
      <c r="B12" s="37"/>
      <c r="C12" s="38"/>
      <c r="D12" s="38"/>
      <c r="E12" s="38"/>
      <c r="F12" s="24"/>
      <c r="G12" s="35"/>
      <c r="H12" s="24"/>
      <c r="I12" s="24"/>
      <c r="J12" s="25"/>
      <c r="K12" s="15" t="s">
        <v>48</v>
      </c>
      <c r="L12" s="14">
        <v>1</v>
      </c>
      <c r="M12" s="14" t="s">
        <v>42</v>
      </c>
      <c r="N12" s="14"/>
      <c r="O12" s="7">
        <v>750000</v>
      </c>
      <c r="P12" s="16">
        <v>0.8</v>
      </c>
      <c r="Q12" s="11"/>
      <c r="R12" s="11"/>
      <c r="S12" s="11">
        <v>1</v>
      </c>
      <c r="T12" s="16">
        <v>0.9</v>
      </c>
      <c r="U12" s="11"/>
      <c r="V12" s="11"/>
      <c r="W12" s="11"/>
      <c r="X12" s="11"/>
      <c r="Y12" s="7">
        <f>ROUND(O12*P12*S12*T12,-3)</f>
        <v>540000</v>
      </c>
    </row>
    <row r="13" spans="1:26" ht="39" customHeight="1" x14ac:dyDescent="0.3">
      <c r="A13" s="36"/>
      <c r="B13" s="37"/>
      <c r="C13" s="38"/>
      <c r="D13" s="38"/>
      <c r="E13" s="38"/>
      <c r="F13" s="24"/>
      <c r="G13" s="35"/>
      <c r="H13" s="24"/>
      <c r="I13" s="24"/>
      <c r="J13" s="25"/>
      <c r="K13" s="15" t="s">
        <v>33</v>
      </c>
      <c r="L13" s="14">
        <v>1</v>
      </c>
      <c r="M13" s="14" t="s">
        <v>42</v>
      </c>
      <c r="N13" s="14"/>
      <c r="O13" s="7">
        <v>440000</v>
      </c>
      <c r="P13" s="16">
        <v>0.8</v>
      </c>
      <c r="Q13" s="14"/>
      <c r="R13" s="14"/>
      <c r="S13" s="14">
        <v>1</v>
      </c>
      <c r="T13" s="16">
        <v>0.9</v>
      </c>
      <c r="U13" s="14"/>
      <c r="V13" s="14"/>
      <c r="W13" s="14"/>
      <c r="X13" s="14"/>
      <c r="Y13" s="7">
        <f t="shared" ref="Y13:Y18" si="0">ROUND(O13*P13*S13*T13,-3)</f>
        <v>317000</v>
      </c>
    </row>
    <row r="14" spans="1:26" ht="39" customHeight="1" x14ac:dyDescent="0.3">
      <c r="A14" s="36"/>
      <c r="B14" s="37"/>
      <c r="C14" s="38"/>
      <c r="D14" s="38"/>
      <c r="E14" s="38"/>
      <c r="F14" s="24"/>
      <c r="G14" s="35"/>
      <c r="H14" s="24"/>
      <c r="I14" s="24"/>
      <c r="J14" s="25"/>
      <c r="K14" s="15" t="s">
        <v>49</v>
      </c>
      <c r="L14" s="14">
        <v>1</v>
      </c>
      <c r="M14" s="14" t="s">
        <v>42</v>
      </c>
      <c r="N14" s="14"/>
      <c r="O14" s="7">
        <v>169000</v>
      </c>
      <c r="P14" s="16">
        <v>0.8</v>
      </c>
      <c r="Q14" s="14"/>
      <c r="R14" s="14"/>
      <c r="S14" s="14">
        <v>1</v>
      </c>
      <c r="T14" s="16">
        <v>0.9</v>
      </c>
      <c r="U14" s="14"/>
      <c r="V14" s="14"/>
      <c r="W14" s="14"/>
      <c r="X14" s="14"/>
      <c r="Y14" s="7">
        <f t="shared" si="0"/>
        <v>122000</v>
      </c>
    </row>
    <row r="15" spans="1:26" ht="39" customHeight="1" x14ac:dyDescent="0.3">
      <c r="A15" s="36"/>
      <c r="B15" s="37"/>
      <c r="C15" s="38"/>
      <c r="D15" s="38"/>
      <c r="E15" s="38"/>
      <c r="F15" s="24"/>
      <c r="G15" s="35"/>
      <c r="H15" s="24"/>
      <c r="I15" s="24"/>
      <c r="J15" s="25"/>
      <c r="K15" s="15" t="s">
        <v>36</v>
      </c>
      <c r="L15" s="14">
        <v>1</v>
      </c>
      <c r="M15" s="14" t="s">
        <v>42</v>
      </c>
      <c r="N15" s="14"/>
      <c r="O15" s="7">
        <v>138000</v>
      </c>
      <c r="P15" s="16">
        <v>0.8</v>
      </c>
      <c r="Q15" s="14"/>
      <c r="R15" s="14"/>
      <c r="S15" s="14">
        <v>1</v>
      </c>
      <c r="T15" s="16">
        <v>0.9</v>
      </c>
      <c r="U15" s="14"/>
      <c r="V15" s="14"/>
      <c r="W15" s="14"/>
      <c r="X15" s="14"/>
      <c r="Y15" s="7">
        <f t="shared" si="0"/>
        <v>99000</v>
      </c>
    </row>
    <row r="16" spans="1:26" ht="39" customHeight="1" x14ac:dyDescent="0.3">
      <c r="A16" s="36"/>
      <c r="B16" s="37"/>
      <c r="C16" s="38"/>
      <c r="D16" s="38"/>
      <c r="E16" s="38"/>
      <c r="F16" s="24"/>
      <c r="G16" s="35"/>
      <c r="H16" s="24"/>
      <c r="I16" s="24"/>
      <c r="J16" s="25"/>
      <c r="K16" s="15" t="s">
        <v>34</v>
      </c>
      <c r="L16" s="14">
        <v>2</v>
      </c>
      <c r="M16" s="14" t="s">
        <v>42</v>
      </c>
      <c r="N16" s="14"/>
      <c r="O16" s="7">
        <v>141000</v>
      </c>
      <c r="P16" s="16">
        <v>0.8</v>
      </c>
      <c r="Q16" s="14"/>
      <c r="R16" s="14"/>
      <c r="S16" s="14">
        <v>2</v>
      </c>
      <c r="T16" s="16">
        <v>0.9</v>
      </c>
      <c r="U16" s="14"/>
      <c r="V16" s="14"/>
      <c r="W16" s="14"/>
      <c r="X16" s="14"/>
      <c r="Y16" s="7">
        <f t="shared" si="0"/>
        <v>203000</v>
      </c>
    </row>
    <row r="17" spans="1:25" ht="39" customHeight="1" x14ac:dyDescent="0.3">
      <c r="A17" s="36"/>
      <c r="B17" s="37"/>
      <c r="C17" s="38"/>
      <c r="D17" s="38"/>
      <c r="E17" s="38"/>
      <c r="F17" s="24"/>
      <c r="G17" s="35"/>
      <c r="H17" s="24"/>
      <c r="I17" s="24"/>
      <c r="J17" s="25"/>
      <c r="K17" s="15" t="s">
        <v>35</v>
      </c>
      <c r="L17" s="14">
        <v>1</v>
      </c>
      <c r="M17" s="14" t="s">
        <v>42</v>
      </c>
      <c r="N17" s="14"/>
      <c r="O17" s="7">
        <v>123000</v>
      </c>
      <c r="P17" s="16">
        <v>0.8</v>
      </c>
      <c r="Q17" s="14"/>
      <c r="R17" s="14"/>
      <c r="S17" s="14">
        <v>1</v>
      </c>
      <c r="T17" s="16">
        <v>0.9</v>
      </c>
      <c r="U17" s="14"/>
      <c r="V17" s="14"/>
      <c r="W17" s="14"/>
      <c r="X17" s="14"/>
      <c r="Y17" s="7">
        <f t="shared" si="0"/>
        <v>89000</v>
      </c>
    </row>
    <row r="18" spans="1:25" ht="39" customHeight="1" x14ac:dyDescent="0.3">
      <c r="A18" s="36"/>
      <c r="B18" s="37"/>
      <c r="C18" s="38"/>
      <c r="D18" s="38"/>
      <c r="E18" s="38"/>
      <c r="F18" s="24"/>
      <c r="G18" s="35"/>
      <c r="H18" s="24"/>
      <c r="I18" s="24"/>
      <c r="J18" s="25"/>
      <c r="K18" s="15" t="s">
        <v>37</v>
      </c>
      <c r="L18" s="14">
        <v>1</v>
      </c>
      <c r="M18" s="14" t="s">
        <v>42</v>
      </c>
      <c r="N18" s="14"/>
      <c r="O18" s="7">
        <v>102000</v>
      </c>
      <c r="P18" s="16">
        <v>0.8</v>
      </c>
      <c r="Q18" s="14"/>
      <c r="R18" s="14"/>
      <c r="S18" s="14">
        <v>1</v>
      </c>
      <c r="T18" s="16">
        <v>0.9</v>
      </c>
      <c r="U18" s="14"/>
      <c r="V18" s="14"/>
      <c r="W18" s="14"/>
      <c r="X18" s="14"/>
      <c r="Y18" s="7">
        <f t="shared" si="0"/>
        <v>73000</v>
      </c>
    </row>
    <row r="19" spans="1:25" ht="29.25" customHeight="1" x14ac:dyDescent="0.3">
      <c r="A19" s="26" t="s">
        <v>20</v>
      </c>
      <c r="B19" s="26"/>
      <c r="C19" s="3"/>
      <c r="D19" s="3"/>
      <c r="E19" s="4"/>
      <c r="F19" s="4">
        <f>F7</f>
        <v>113.2</v>
      </c>
      <c r="G19" s="4"/>
      <c r="H19" s="4">
        <f>H7</f>
        <v>82.1</v>
      </c>
      <c r="I19" s="4">
        <f>I7</f>
        <v>31.1</v>
      </c>
      <c r="J19" s="4">
        <f>J7</f>
        <v>0</v>
      </c>
      <c r="K19" s="5"/>
      <c r="L19" s="5">
        <f>SUM(L7:L18)</f>
        <v>18</v>
      </c>
      <c r="M19" s="5"/>
      <c r="N19" s="5"/>
      <c r="O19" s="5"/>
      <c r="P19" s="5"/>
      <c r="Q19" s="5">
        <f>SUM(Q7:Q18)</f>
        <v>10</v>
      </c>
      <c r="R19" s="5"/>
      <c r="S19" s="5">
        <f>SUM(S7:S18)</f>
        <v>8</v>
      </c>
      <c r="T19" s="5"/>
      <c r="U19" s="5"/>
      <c r="V19" s="5"/>
      <c r="W19" s="5"/>
      <c r="X19" s="5"/>
      <c r="Y19" s="5">
        <f>SUM(Y7:Y18)</f>
        <v>7853000</v>
      </c>
    </row>
  </sheetData>
  <mergeCells count="32">
    <mergeCell ref="A1:Y1"/>
    <mergeCell ref="A2:Y2"/>
    <mergeCell ref="G4:G5"/>
    <mergeCell ref="H4:I4"/>
    <mergeCell ref="G7:G18"/>
    <mergeCell ref="Y4:Y5"/>
    <mergeCell ref="A7:A18"/>
    <mergeCell ref="B7:B18"/>
    <mergeCell ref="C7:C18"/>
    <mergeCell ref="D7:D18"/>
    <mergeCell ref="E7:E18"/>
    <mergeCell ref="F7:F18"/>
    <mergeCell ref="H7:H18"/>
    <mergeCell ref="I7:I18"/>
    <mergeCell ref="J7:J18"/>
    <mergeCell ref="A19:B19"/>
    <mergeCell ref="P4:P5"/>
    <mergeCell ref="D4:D5"/>
    <mergeCell ref="E4:E5"/>
    <mergeCell ref="F4:F5"/>
    <mergeCell ref="J4:J5"/>
    <mergeCell ref="K4:M4"/>
    <mergeCell ref="A4:A5"/>
    <mergeCell ref="B4:B5"/>
    <mergeCell ref="C4:C5"/>
    <mergeCell ref="S4:T4"/>
    <mergeCell ref="U4:V4"/>
    <mergeCell ref="W4:X4"/>
    <mergeCell ref="A3:Y3"/>
    <mergeCell ref="Q4:R4"/>
    <mergeCell ref="N4:N5"/>
    <mergeCell ref="O4:O5"/>
  </mergeCells>
  <pageMargins left="0.7" right="0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Cường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Admin</cp:lastModifiedBy>
  <cp:lastPrinted>2026-06-15T08:54:26Z</cp:lastPrinted>
  <dcterms:created xsi:type="dcterms:W3CDTF">2026-06-12T07:31:27Z</dcterms:created>
  <dcterms:modified xsi:type="dcterms:W3CDTF">2026-06-19T10:13:51Z</dcterms:modified>
</cp:coreProperties>
</file>